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Reconciliation" sheetId="1" state="visible" r:id="rId3"/>
    <sheet name="Transactions" sheetId="2" state="visible" r:id="rId4"/>
    <sheet name="Exceptions"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<sst xmlns="http://schemas.openxmlformats.org/spreadsheetml/2006/main" count="188" uniqueCount="93">
  <si>
    <t xml:space="preserve">Bank reconciliation — Harbour Lane Coffee Co.</t>
  </si>
  <si>
    <t xml:space="preserve">North Meridian Bank · Business Checking ****4417 · 07/01/2026 – 07/31/2026 · 3 pages, 59 lines</t>
  </si>
  <si>
    <t xml:space="preserve">Sample prepared by Doneish (AI contractor) from a fictional statement. Every figure below is a live formula over the Transactions sheet.</t>
  </si>
  <si>
    <t xml:space="preserve">Opening balance, as printed on page 1</t>
  </si>
  <si>
    <t xml:space="preserve">Money in, 59 lines</t>
  </si>
  <si>
    <t xml:space="preserve">Money out, 59 lines</t>
  </si>
  <si>
    <t xml:space="preserve">Closing balance, recomputed</t>
  </si>
  <si>
    <t xml:space="preserve">Closing balance, as printed on page 3</t>
  </si>
  <si>
    <t xml:space="preserve">Difference</t>
  </si>
  <si>
    <t xml:space="preserve">reconciles to the cent</t>
  </si>
  <si>
    <t xml:space="preserve">How the difference was closed</t>
  </si>
  <si>
    <t xml:space="preserve">Difference before the exception work</t>
  </si>
  <si>
    <t xml:space="preserve">the recomputed total came in short of the printed closing balance</t>
  </si>
  <si>
    <t xml:space="preserve">Page 2, line 20 — deposit with a blank amount column in the scan</t>
  </si>
  <si>
    <t xml:space="preserve">amount recovered from the balance step: 12,110.84 to 12,827.47</t>
  </si>
  <si>
    <t xml:space="preserve">Difference after recovery</t>
  </si>
  <si>
    <t xml:space="preserve">opening + money in − money out = printed closing</t>
  </si>
  <si>
    <t xml:space="preserve">Still open for you — see the Exceptions sheet</t>
  </si>
  <si>
    <t xml:space="preserve">A charge of 444.23 posted twice on the same day, and check no. 1044 paid twice for two different amounts. Both moved real money, so both stay in the totals and are listed line by line.</t>
  </si>
  <si>
    <t xml:space="preserve">#</t>
  </si>
  <si>
    <t xml:space="preserve">Page</t>
  </si>
  <si>
    <t xml:space="preserve">Line</t>
  </si>
  <si>
    <t xml:space="preserve">Date</t>
  </si>
  <si>
    <t xml:space="preserve">Description</t>
  </si>
  <si>
    <t xml:space="preserve">Money out</t>
  </si>
  <si>
    <t xml:space="preserve">Money in</t>
  </si>
  <si>
    <t xml:space="preserve">Balance, as printed</t>
  </si>
  <si>
    <t xml:space="preserve">Balance, recomputed</t>
  </si>
  <si>
    <t xml:space="preserve">Flag</t>
  </si>
  <si>
    <t xml:space="preserve">Note</t>
  </si>
  <si>
    <t xml:space="preserve">07/01/2026</t>
  </si>
  <si>
    <t xml:space="preserve">ACH debit - CITY UTILITIES</t>
  </si>
  <si>
    <t xml:space="preserve">Card purchase - BEANWORKS COFFEE SUPPLY</t>
  </si>
  <si>
    <t xml:space="preserve">Card purchase - OFFICE DEPOT 4417</t>
  </si>
  <si>
    <t xml:space="preserve">07/02/2026</t>
  </si>
  <si>
    <t xml:space="preserve">Direct deposit - KELSO RETAIL GROUP</t>
  </si>
  <si>
    <t xml:space="preserve">07/03/2026</t>
  </si>
  <si>
    <t xml:space="preserve">ACH debit - PAYROLL SERVICE FEE</t>
  </si>
  <si>
    <t xml:space="preserve">Card purchase - AMZN MKTPLACE</t>
  </si>
  <si>
    <t xml:space="preserve">07/04/2026</t>
  </si>
  <si>
    <t xml:space="preserve">07/05/2026</t>
  </si>
  <si>
    <t xml:space="preserve">Card purchase - NORTHGATE FUEL #221</t>
  </si>
  <si>
    <t xml:space="preserve">07/06/2026</t>
  </si>
  <si>
    <t xml:space="preserve">Wire in - HARBOUR LANE LLC</t>
  </si>
  <si>
    <t xml:space="preserve">07/07/2026</t>
  </si>
  <si>
    <t xml:space="preserve">Card purchase - SHELL 8812</t>
  </si>
  <si>
    <t xml:space="preserve">Card purchase - INSURANCE PREMIUM</t>
  </si>
  <si>
    <t xml:space="preserve">07/08/2026</t>
  </si>
  <si>
    <t xml:space="preserve">duplicate?</t>
  </si>
  <si>
    <t xml:space="preserve">same date, description and amount as the line above</t>
  </si>
  <si>
    <t xml:space="preserve">07/09/2026</t>
  </si>
  <si>
    <t xml:space="preserve">Check #1043 paid</t>
  </si>
  <si>
    <t xml:space="preserve">07/10/2026</t>
  </si>
  <si>
    <t xml:space="preserve">Transfer in - STRIPE PAYOUTS</t>
  </si>
  <si>
    <t xml:space="preserve">07/11/2026</t>
  </si>
  <si>
    <t xml:space="preserve">07/12/2026</t>
  </si>
  <si>
    <t xml:space="preserve">Check #1044 paid</t>
  </si>
  <si>
    <t xml:space="preserve">check no. repeated</t>
  </si>
  <si>
    <t xml:space="preserve">check no. 1044 appears twice for two different amounts</t>
  </si>
  <si>
    <t xml:space="preserve">07/13/2026</t>
  </si>
  <si>
    <t xml:space="preserve">Service charge - ACCOUNT MAINTENANCE</t>
  </si>
  <si>
    <t xml:space="preserve">07/14/2026</t>
  </si>
  <si>
    <t xml:space="preserve">07/15/2026</t>
  </si>
  <si>
    <t xml:space="preserve">07/16/2026</t>
  </si>
  <si>
    <t xml:space="preserve">Deposit - CASH &amp; CHECKS</t>
  </si>
  <si>
    <t xml:space="preserve">07/17/2026</t>
  </si>
  <si>
    <t xml:space="preserve">Card purchase - HARBOUR MARKET SUPPLY</t>
  </si>
  <si>
    <t xml:space="preserve">07/18/2026</t>
  </si>
  <si>
    <t xml:space="preserve">recovered</t>
  </si>
  <si>
    <t xml:space="preserve">amount blank in the scan; recovered from the balance step 12,110.84 to 12,827.47</t>
  </si>
  <si>
    <t xml:space="preserve">07/19/2026</t>
  </si>
  <si>
    <t xml:space="preserve">07/20/2026</t>
  </si>
  <si>
    <t xml:space="preserve">07/21/2026</t>
  </si>
  <si>
    <t xml:space="preserve">07/22/2026</t>
  </si>
  <si>
    <t xml:space="preserve">07/23/2026</t>
  </si>
  <si>
    <t xml:space="preserve">07/24/2026</t>
  </si>
  <si>
    <t xml:space="preserve">Totals</t>
  </si>
  <si>
    <t xml:space="preserve">The recomputed balance equals the printed balance on every line.</t>
  </si>
  <si>
    <t xml:space="preserve">Amount</t>
  </si>
  <si>
    <t xml:space="preserve">What it is</t>
  </si>
  <si>
    <t xml:space="preserve">What was done</t>
  </si>
  <si>
    <t xml:space="preserve">What to check on your side</t>
  </si>
  <si>
    <t xml:space="preserve">a charge posted twice</t>
  </si>
  <si>
    <t xml:space="preserve">left in the totals — the balance column moves twice, so the money left the account twice</t>
  </si>
  <si>
    <t xml:space="preserve">ask the supplier whether 07/08 was billed once or twice</t>
  </si>
  <si>
    <t xml:space="preserve">check no. 1044, first amount</t>
  </si>
  <si>
    <t xml:space="preserve">left in the totals, flagged on the line</t>
  </si>
  <si>
    <t xml:space="preserve">two different amounts under one check number — confirm with the bank</t>
  </si>
  <si>
    <t xml:space="preserve">check no. 1044, second amount</t>
  </si>
  <si>
    <t xml:space="preserve">deposit with no amount in the scan</t>
  </si>
  <si>
    <t xml:space="preserve">recovered from the balance step (12,827.47 minus 12,110.84 = 716.63) and put back in the Money in column</t>
  </si>
  <si>
    <t xml:space="preserve">match 716.63 against the paying-in slip for 07/18</t>
  </si>
  <si>
    <t xml:space="preserve">Four flagged lines over 59: a charge that posted twice, one check number paid twice for two amounts, and a deposit whose amount the scan lost. The first three moved real money and stay in the totals; the fourth was put back.</t>
  </si>
</sst>
</file>

<file path=xl/styles.xml><?xml version="1.0" encoding="utf-8"?>
<styleSheet xmlns="http://schemas.openxmlformats.org/spreadsheetml/2006/main">
  <numFmts count="2">
    <numFmt numFmtId="164" formatCode="General"/>
    <numFmt numFmtId="165" formatCode="#,##0.00"/>
  </numFmts>
  <fonts count="11">
    <font>
      <sz val="11"/>
      <color theme="1"/>
      <name val="Calibri"/>
      <family val="2"/>
      <charset val="1"/>
    </font>
    <font>
      <sz val="10"/>
      <name val="Arial"/>
      <family val="0"/>
    </font>
    <font>
      <sz val="10"/>
      <name val="Arial"/>
      <family val="0"/>
    </font>
    <font>
      <sz val="10"/>
      <name val="Arial"/>
      <family val="0"/>
    </font>
    <font>
      <b val="true"/>
      <sz val="14"/>
      <color rgb="FF12324F"/>
      <name val="Cambria"/>
      <family val="0"/>
      <charset val="1"/>
    </font>
    <font>
      <sz val="9"/>
      <color rgb="FF5B6B7A"/>
      <name val="Cambria"/>
      <family val="0"/>
      <charset val="1"/>
    </font>
    <font>
      <i val="true"/>
      <sz val="9"/>
      <color rgb="FF5B6B7A"/>
      <name val="Cambria"/>
      <family val="0"/>
      <charset val="1"/>
    </font>
    <font>
      <b val="true"/>
      <sz val="11"/>
      <name val="Cambria"/>
      <family val="0"/>
      <charset val="1"/>
    </font>
    <font>
      <sz val="9"/>
      <color rgb="FF2E7D4F"/>
      <name val="Cambria"/>
      <family val="0"/>
      <charset val="1"/>
    </font>
    <font>
      <b val="true"/>
      <sz val="11"/>
      <color rgb="FF12324F"/>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E8F4EA"/>
        <bgColor rgb="FFFDF3DC"/>
      </patternFill>
    </fill>
    <fill>
      <patternFill patternType="solid">
        <fgColor rgb="FF12324F"/>
        <bgColor rgb="FF333333"/>
      </patternFill>
    </fill>
    <fill>
      <patternFill patternType="solid">
        <fgColor rgb="FFFDF3DC"/>
        <bgColor rgb="FFE8F4EA"/>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center"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5" fontId="0" fillId="4"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5" fontId="0" fillId="2" borderId="0" xfId="0" applyFont="fals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true" applyProtection="false">
      <alignment horizontal="general" vertical="top" textRotation="0" wrapText="false" indent="0" shrinkToFit="false"/>
      <protection locked="true" hidden="false"/>
    </xf>
    <xf numFmtId="165" fontId="0" fillId="4" borderId="0" xfId="0" applyFont="false" applyBorder="false" applyAlignment="true" applyProtection="false">
      <alignment horizontal="general" vertical="top" textRotation="0" wrapText="false" indent="0" shrinkToFit="false"/>
      <protection locked="true" hidden="false"/>
    </xf>
    <xf numFmtId="164" fontId="0" fillId="4"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true" applyProtection="false">
      <alignment horizontal="general" vertical="top" textRotation="0" wrapText="false" indent="0" shrinkToFit="false"/>
      <protection locked="true" hidden="false"/>
    </xf>
    <xf numFmtId="165" fontId="0" fillId="2" borderId="0" xfId="0" applyFont="false" applyBorder="false" applyAlignment="true" applyProtection="false">
      <alignment horizontal="general" vertical="top" textRotation="0" wrapText="false" indent="0" shrinkToFit="false"/>
      <protection locked="true" hidden="false"/>
    </xf>
    <xf numFmtId="164" fontId="0" fillId="2"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DF3DC"/>
      <rgbColor rgb="FFE8F4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B7A"/>
      <rgbColor rgb="FF969696"/>
      <rgbColor rgb="FF12324F"/>
      <rgbColor rgb="FF2E7D4F"/>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2"/>
    <col collapsed="false" customWidth="true" hidden="false" outlineLevel="0" max="2" min="2" style="0" width="16"/>
    <col collapsed="false" customWidth="true" hidden="false" outlineLevel="0" max="3" min="3" style="0" width="78"/>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t="s">
        <v>2</v>
      </c>
    </row>
    <row r="5" customFormat="false" ht="15" hidden="false" customHeight="false" outlineLevel="0" collapsed="false">
      <c r="A5" s="0" t="s">
        <v>3</v>
      </c>
      <c r="B5" s="4" t="n">
        <v>12480.55</v>
      </c>
    </row>
    <row r="6" customFormat="false" ht="15" hidden="false" customHeight="false" outlineLevel="0" collapsed="false">
      <c r="A6" s="0" t="s">
        <v>4</v>
      </c>
      <c r="B6" s="4" t="n">
        <f aca="false">SUM(Transactions!G2:G60)</f>
        <v>20685.54</v>
      </c>
    </row>
    <row r="7" customFormat="false" ht="15" hidden="false" customHeight="false" outlineLevel="0" collapsed="false">
      <c r="A7" s="0" t="s">
        <v>5</v>
      </c>
      <c r="B7" s="4" t="n">
        <f aca="false">SUM(Transactions!F2:F60)</f>
        <v>13779.88</v>
      </c>
    </row>
    <row r="8" customFormat="false" ht="15" hidden="false" customHeight="false" outlineLevel="0" collapsed="false">
      <c r="A8" s="5" t="s">
        <v>6</v>
      </c>
      <c r="B8" s="6" t="n">
        <f aca="false">B5+B6-B7</f>
        <v>19386.21</v>
      </c>
    </row>
    <row r="9" customFormat="false" ht="15" hidden="false" customHeight="false" outlineLevel="0" collapsed="false">
      <c r="A9" s="0" t="s">
        <v>7</v>
      </c>
      <c r="B9" s="4" t="n">
        <v>19386.21</v>
      </c>
    </row>
    <row r="10" customFormat="false" ht="15" hidden="false" customHeight="false" outlineLevel="0" collapsed="false">
      <c r="A10" s="7" t="s">
        <v>8</v>
      </c>
      <c r="B10" s="8" t="n">
        <f aca="false">ROUND(B8-B9,2)</f>
        <v>0</v>
      </c>
      <c r="C10" s="9" t="s">
        <v>9</v>
      </c>
    </row>
    <row r="12" customFormat="false" ht="15" hidden="false" customHeight="false" outlineLevel="0" collapsed="false">
      <c r="A12" s="10" t="s">
        <v>10</v>
      </c>
    </row>
    <row r="13" customFormat="false" ht="15" hidden="false" customHeight="false" outlineLevel="0" collapsed="false">
      <c r="A13" s="0" t="s">
        <v>11</v>
      </c>
      <c r="B13" s="4" t="n">
        <v>-716.63</v>
      </c>
      <c r="C13" s="2" t="s">
        <v>12</v>
      </c>
    </row>
    <row r="14" customFormat="false" ht="15" hidden="false" customHeight="false" outlineLevel="0" collapsed="false">
      <c r="A14" s="0" t="s">
        <v>13</v>
      </c>
      <c r="B14" s="4" t="n">
        <v>716.63</v>
      </c>
      <c r="C14" s="2" t="s">
        <v>14</v>
      </c>
    </row>
    <row r="15" customFormat="false" ht="15" hidden="false" customHeight="false" outlineLevel="0" collapsed="false">
      <c r="A15" s="5" t="s">
        <v>15</v>
      </c>
      <c r="B15" s="6" t="n">
        <f aca="false">ROUND(B13+B14,2)</f>
        <v>0</v>
      </c>
      <c r="C15" s="2" t="s">
        <v>16</v>
      </c>
    </row>
    <row r="17" customFormat="false" ht="15" hidden="false" customHeight="false" outlineLevel="0" collapsed="false">
      <c r="A17" s="10" t="s">
        <v>17</v>
      </c>
    </row>
    <row r="18" customFormat="false" ht="15" hidden="false" customHeight="false" outlineLevel="0" collapsed="false">
      <c r="A18" s="11" t="s">
        <v>18</v>
      </c>
      <c r="B18" s="11"/>
      <c r="C18" s="11"/>
    </row>
  </sheetData>
  <mergeCells count="1">
    <mergeCell ref="A18:C18"/>
  </mergeCells>
  <printOptions headings="false" gridLines="false" gridLinesSet="true" horizontalCentered="false" verticalCentered="false"/>
  <pageMargins left="0.236111111111111" right="0.236111111111111" top="0.236111111111111" bottom="0.236111111111111"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3" min="2" style="0" width="6"/>
    <col collapsed="false" customWidth="true" hidden="false" outlineLevel="0" max="4" min="4" style="0" width="11"/>
    <col collapsed="false" customWidth="true" hidden="false" outlineLevel="0" max="5" min="5" style="0" width="42"/>
    <col collapsed="false" customWidth="true" hidden="false" outlineLevel="0" max="7" min="6" style="0" width="13"/>
    <col collapsed="false" customWidth="true" hidden="false" outlineLevel="0" max="8" min="8" style="0" width="21"/>
    <col collapsed="false" customWidth="true" hidden="false" outlineLevel="0" max="9" min="9" style="0" width="22"/>
    <col collapsed="false" customWidth="true" hidden="false" outlineLevel="0" max="10" min="10" style="0" width="19"/>
    <col collapsed="false" customWidth="true" hidden="false" outlineLevel="0" max="11" min="11" style="0" width="62"/>
  </cols>
  <sheetData>
    <row r="1" customFormat="false" ht="19.5" hidden="false" customHeight="true" outlineLevel="0" collapsed="false">
      <c r="A1" s="12" t="s">
        <v>19</v>
      </c>
      <c r="B1" s="12" t="s">
        <v>20</v>
      </c>
      <c r="C1" s="12" t="s">
        <v>21</v>
      </c>
      <c r="D1" s="12" t="s">
        <v>22</v>
      </c>
      <c r="E1" s="12" t="s">
        <v>23</v>
      </c>
      <c r="F1" s="12" t="s">
        <v>24</v>
      </c>
      <c r="G1" s="12" t="s">
        <v>25</v>
      </c>
      <c r="H1" s="12" t="s">
        <v>26</v>
      </c>
      <c r="I1" s="12" t="s">
        <v>27</v>
      </c>
      <c r="J1" s="12" t="s">
        <v>28</v>
      </c>
      <c r="K1" s="12" t="s">
        <v>29</v>
      </c>
    </row>
    <row r="2" customFormat="false" ht="15" hidden="false" customHeight="false" outlineLevel="0" collapsed="false">
      <c r="A2" s="0" t="n">
        <v>1</v>
      </c>
      <c r="B2" s="0" t="n">
        <v>1</v>
      </c>
      <c r="C2" s="0" t="n">
        <v>1</v>
      </c>
      <c r="D2" s="0" t="s">
        <v>30</v>
      </c>
      <c r="E2" s="0" t="s">
        <v>31</v>
      </c>
      <c r="F2" s="4" t="n">
        <v>176.86</v>
      </c>
      <c r="H2" s="4" t="n">
        <v>12303.69</v>
      </c>
      <c r="I2" s="4" t="n">
        <f aca="false">Reconciliation!$B$5+G2-F2</f>
        <v>12303.69</v>
      </c>
    </row>
    <row r="3" customFormat="false" ht="15" hidden="false" customHeight="false" outlineLevel="0" collapsed="false">
      <c r="A3" s="0" t="n">
        <v>2</v>
      </c>
      <c r="B3" s="0" t="n">
        <v>1</v>
      </c>
      <c r="C3" s="0" t="n">
        <v>2</v>
      </c>
      <c r="D3" s="0" t="s">
        <v>30</v>
      </c>
      <c r="E3" s="0" t="s">
        <v>32</v>
      </c>
      <c r="F3" s="4" t="n">
        <v>557.79</v>
      </c>
      <c r="H3" s="4" t="n">
        <v>11745.9</v>
      </c>
      <c r="I3" s="4" t="n">
        <f aca="false">I2+G3-F3</f>
        <v>11745.9</v>
      </c>
    </row>
    <row r="4" customFormat="false" ht="15" hidden="false" customHeight="false" outlineLevel="0" collapsed="false">
      <c r="A4" s="0" t="n">
        <v>3</v>
      </c>
      <c r="B4" s="0" t="n">
        <v>1</v>
      </c>
      <c r="C4" s="0" t="n">
        <v>3</v>
      </c>
      <c r="D4" s="0" t="s">
        <v>30</v>
      </c>
      <c r="E4" s="0" t="s">
        <v>33</v>
      </c>
      <c r="F4" s="4" t="n">
        <v>119.91</v>
      </c>
      <c r="H4" s="4" t="n">
        <v>11625.99</v>
      </c>
      <c r="I4" s="4" t="n">
        <f aca="false">I3+G4-F4</f>
        <v>11625.99</v>
      </c>
    </row>
    <row r="5" customFormat="false" ht="15" hidden="false" customHeight="false" outlineLevel="0" collapsed="false">
      <c r="A5" s="0" t="n">
        <v>4</v>
      </c>
      <c r="B5" s="0" t="n">
        <v>1</v>
      </c>
      <c r="C5" s="0" t="n">
        <v>4</v>
      </c>
      <c r="D5" s="0" t="s">
        <v>34</v>
      </c>
      <c r="E5" s="0" t="s">
        <v>35</v>
      </c>
      <c r="G5" s="4" t="n">
        <v>986.24</v>
      </c>
      <c r="H5" s="4" t="n">
        <v>12612.23</v>
      </c>
      <c r="I5" s="4" t="n">
        <f aca="false">I4+G5-F5</f>
        <v>12612.23</v>
      </c>
    </row>
    <row r="6" customFormat="false" ht="15" hidden="false" customHeight="false" outlineLevel="0" collapsed="false">
      <c r="A6" s="0" t="n">
        <v>5</v>
      </c>
      <c r="B6" s="0" t="n">
        <v>1</v>
      </c>
      <c r="C6" s="0" t="n">
        <v>5</v>
      </c>
      <c r="D6" s="0" t="s">
        <v>36</v>
      </c>
      <c r="E6" s="0" t="s">
        <v>37</v>
      </c>
      <c r="F6" s="4" t="n">
        <v>43.84</v>
      </c>
      <c r="H6" s="4" t="n">
        <v>12568.39</v>
      </c>
      <c r="I6" s="4" t="n">
        <f aca="false">I5+G6-F6</f>
        <v>12568.39</v>
      </c>
    </row>
    <row r="7" customFormat="false" ht="15" hidden="false" customHeight="false" outlineLevel="0" collapsed="false">
      <c r="A7" s="0" t="n">
        <v>6</v>
      </c>
      <c r="B7" s="0" t="n">
        <v>1</v>
      </c>
      <c r="C7" s="0" t="n">
        <v>6</v>
      </c>
      <c r="D7" s="0" t="s">
        <v>36</v>
      </c>
      <c r="E7" s="0" t="s">
        <v>38</v>
      </c>
      <c r="F7" s="4" t="n">
        <v>119.01</v>
      </c>
      <c r="H7" s="4" t="n">
        <v>12449.38</v>
      </c>
      <c r="I7" s="4" t="n">
        <f aca="false">I6+G7-F7</f>
        <v>12449.38</v>
      </c>
    </row>
    <row r="8" customFormat="false" ht="15" hidden="false" customHeight="false" outlineLevel="0" collapsed="false">
      <c r="A8" s="0" t="n">
        <v>7</v>
      </c>
      <c r="B8" s="0" t="n">
        <v>1</v>
      </c>
      <c r="C8" s="0" t="n">
        <v>7</v>
      </c>
      <c r="D8" s="0" t="s">
        <v>39</v>
      </c>
      <c r="E8" s="0" t="s">
        <v>32</v>
      </c>
      <c r="F8" s="4" t="n">
        <v>615.83</v>
      </c>
      <c r="H8" s="4" t="n">
        <v>11833.55</v>
      </c>
      <c r="I8" s="4" t="n">
        <f aca="false">I7+G8-F8</f>
        <v>11833.55</v>
      </c>
    </row>
    <row r="9" customFormat="false" ht="15" hidden="false" customHeight="false" outlineLevel="0" collapsed="false">
      <c r="A9" s="0" t="n">
        <v>8</v>
      </c>
      <c r="B9" s="0" t="n">
        <v>1</v>
      </c>
      <c r="C9" s="0" t="n">
        <v>8</v>
      </c>
      <c r="D9" s="0" t="s">
        <v>40</v>
      </c>
      <c r="E9" s="0" t="s">
        <v>41</v>
      </c>
      <c r="F9" s="4" t="n">
        <v>92.64</v>
      </c>
      <c r="H9" s="4" t="n">
        <v>11740.91</v>
      </c>
      <c r="I9" s="4" t="n">
        <f aca="false">I8+G9-F9</f>
        <v>11740.91</v>
      </c>
    </row>
    <row r="10" customFormat="false" ht="15" hidden="false" customHeight="false" outlineLevel="0" collapsed="false">
      <c r="A10" s="0" t="n">
        <v>9</v>
      </c>
      <c r="B10" s="0" t="n">
        <v>1</v>
      </c>
      <c r="C10" s="0" t="n">
        <v>9</v>
      </c>
      <c r="D10" s="0" t="s">
        <v>40</v>
      </c>
      <c r="E10" s="0" t="s">
        <v>33</v>
      </c>
      <c r="F10" s="4" t="n">
        <v>137.34</v>
      </c>
      <c r="H10" s="4" t="n">
        <v>11603.57</v>
      </c>
      <c r="I10" s="4" t="n">
        <f aca="false">I9+G10-F10</f>
        <v>11603.57</v>
      </c>
    </row>
    <row r="11" customFormat="false" ht="15" hidden="false" customHeight="false" outlineLevel="0" collapsed="false">
      <c r="A11" s="0" t="n">
        <v>10</v>
      </c>
      <c r="B11" s="0" t="n">
        <v>1</v>
      </c>
      <c r="C11" s="0" t="n">
        <v>10</v>
      </c>
      <c r="D11" s="0" t="s">
        <v>42</v>
      </c>
      <c r="E11" s="0" t="s">
        <v>38</v>
      </c>
      <c r="F11" s="4" t="n">
        <v>225.32</v>
      </c>
      <c r="H11" s="4" t="n">
        <v>11378.25</v>
      </c>
      <c r="I11" s="4" t="n">
        <f aca="false">I10+G11-F11</f>
        <v>11378.25</v>
      </c>
    </row>
    <row r="12" customFormat="false" ht="15" hidden="false" customHeight="false" outlineLevel="0" collapsed="false">
      <c r="A12" s="0" t="n">
        <v>11</v>
      </c>
      <c r="B12" s="0" t="n">
        <v>1</v>
      </c>
      <c r="C12" s="0" t="n">
        <v>11</v>
      </c>
      <c r="D12" s="0" t="s">
        <v>42</v>
      </c>
      <c r="E12" s="0" t="s">
        <v>37</v>
      </c>
      <c r="F12" s="4" t="n">
        <v>47.93</v>
      </c>
      <c r="H12" s="4" t="n">
        <v>11330.32</v>
      </c>
      <c r="I12" s="4" t="n">
        <f aca="false">I11+G12-F12</f>
        <v>11330.32</v>
      </c>
    </row>
    <row r="13" customFormat="false" ht="15" hidden="false" customHeight="false" outlineLevel="0" collapsed="false">
      <c r="A13" s="0" t="n">
        <v>12</v>
      </c>
      <c r="B13" s="0" t="n">
        <v>1</v>
      </c>
      <c r="C13" s="0" t="n">
        <v>12</v>
      </c>
      <c r="D13" s="0" t="s">
        <v>42</v>
      </c>
      <c r="E13" s="0" t="s">
        <v>43</v>
      </c>
      <c r="G13" s="4" t="n">
        <v>2217.99</v>
      </c>
      <c r="H13" s="4" t="n">
        <v>13548.31</v>
      </c>
      <c r="I13" s="4" t="n">
        <f aca="false">I12+G13-F13</f>
        <v>13548.31</v>
      </c>
    </row>
    <row r="14" customFormat="false" ht="15" hidden="false" customHeight="false" outlineLevel="0" collapsed="false">
      <c r="A14" s="0" t="n">
        <v>13</v>
      </c>
      <c r="B14" s="0" t="n">
        <v>1</v>
      </c>
      <c r="C14" s="0" t="n">
        <v>13</v>
      </c>
      <c r="D14" s="0" t="s">
        <v>42</v>
      </c>
      <c r="E14" s="0" t="s">
        <v>32</v>
      </c>
      <c r="F14" s="4" t="n">
        <v>447.54</v>
      </c>
      <c r="H14" s="4" t="n">
        <v>13100.77</v>
      </c>
      <c r="I14" s="4" t="n">
        <f aca="false">I13+G14-F14</f>
        <v>13100.77</v>
      </c>
    </row>
    <row r="15" customFormat="false" ht="15" hidden="false" customHeight="false" outlineLevel="0" collapsed="false">
      <c r="A15" s="0" t="n">
        <v>14</v>
      </c>
      <c r="B15" s="0" t="n">
        <v>1</v>
      </c>
      <c r="C15" s="0" t="n">
        <v>14</v>
      </c>
      <c r="D15" s="0" t="s">
        <v>42</v>
      </c>
      <c r="E15" s="0" t="s">
        <v>33</v>
      </c>
      <c r="F15" s="4" t="n">
        <v>38.37</v>
      </c>
      <c r="H15" s="4" t="n">
        <v>13062.4</v>
      </c>
      <c r="I15" s="4" t="n">
        <f aca="false">I14+G15-F15</f>
        <v>13062.4</v>
      </c>
    </row>
    <row r="16" customFormat="false" ht="15" hidden="false" customHeight="false" outlineLevel="0" collapsed="false">
      <c r="A16" s="0" t="n">
        <v>15</v>
      </c>
      <c r="B16" s="0" t="n">
        <v>1</v>
      </c>
      <c r="C16" s="0" t="n">
        <v>15</v>
      </c>
      <c r="D16" s="0" t="s">
        <v>42</v>
      </c>
      <c r="E16" s="0" t="s">
        <v>43</v>
      </c>
      <c r="G16" s="4" t="n">
        <v>1396.68</v>
      </c>
      <c r="H16" s="4" t="n">
        <v>14459.08</v>
      </c>
      <c r="I16" s="4" t="n">
        <f aca="false">I15+G16-F16</f>
        <v>14459.08</v>
      </c>
    </row>
    <row r="17" customFormat="false" ht="15" hidden="false" customHeight="false" outlineLevel="0" collapsed="false">
      <c r="A17" s="0" t="n">
        <v>16</v>
      </c>
      <c r="B17" s="0" t="n">
        <v>1</v>
      </c>
      <c r="C17" s="0" t="n">
        <v>16</v>
      </c>
      <c r="D17" s="0" t="s">
        <v>44</v>
      </c>
      <c r="E17" s="0" t="s">
        <v>45</v>
      </c>
      <c r="F17" s="4" t="n">
        <v>896.38</v>
      </c>
      <c r="H17" s="4" t="n">
        <v>13562.7</v>
      </c>
      <c r="I17" s="4" t="n">
        <f aca="false">I16+G17-F17</f>
        <v>13562.7</v>
      </c>
    </row>
    <row r="18" customFormat="false" ht="15" hidden="false" customHeight="false" outlineLevel="0" collapsed="false">
      <c r="A18" s="0" t="n">
        <v>17</v>
      </c>
      <c r="B18" s="0" t="n">
        <v>1</v>
      </c>
      <c r="C18" s="0" t="n">
        <v>17</v>
      </c>
      <c r="D18" s="0" t="s">
        <v>44</v>
      </c>
      <c r="E18" s="0" t="s">
        <v>46</v>
      </c>
      <c r="F18" s="4" t="n">
        <v>227.96</v>
      </c>
      <c r="H18" s="4" t="n">
        <v>13334.74</v>
      </c>
      <c r="I18" s="4" t="n">
        <f aca="false">I17+G18-F18</f>
        <v>13334.74</v>
      </c>
    </row>
    <row r="19" customFormat="false" ht="15" hidden="false" customHeight="false" outlineLevel="0" collapsed="false">
      <c r="A19" s="0" t="n">
        <v>18</v>
      </c>
      <c r="B19" s="0" t="n">
        <v>1</v>
      </c>
      <c r="C19" s="0" t="n">
        <v>18</v>
      </c>
      <c r="D19" s="0" t="s">
        <v>47</v>
      </c>
      <c r="E19" s="0" t="s">
        <v>45</v>
      </c>
      <c r="F19" s="4" t="n">
        <v>66.25</v>
      </c>
      <c r="H19" s="4" t="n">
        <v>13268.49</v>
      </c>
      <c r="I19" s="4" t="n">
        <f aca="false">I18+G19-F19</f>
        <v>13268.49</v>
      </c>
    </row>
    <row r="20" customFormat="false" ht="15" hidden="false" customHeight="false" outlineLevel="0" collapsed="false">
      <c r="A20" s="0" t="n">
        <v>19</v>
      </c>
      <c r="B20" s="0" t="n">
        <v>1</v>
      </c>
      <c r="C20" s="0" t="n">
        <v>19</v>
      </c>
      <c r="D20" s="0" t="s">
        <v>47</v>
      </c>
      <c r="E20" s="0" t="s">
        <v>35</v>
      </c>
      <c r="G20" s="4" t="n">
        <v>2727.07</v>
      </c>
      <c r="H20" s="4" t="n">
        <v>15995.56</v>
      </c>
      <c r="I20" s="4" t="n">
        <f aca="false">I19+G20-F20</f>
        <v>15995.56</v>
      </c>
    </row>
    <row r="21" customFormat="false" ht="15" hidden="false" customHeight="false" outlineLevel="0" collapsed="false">
      <c r="A21" s="0" t="n">
        <v>20</v>
      </c>
      <c r="B21" s="0" t="n">
        <v>1</v>
      </c>
      <c r="C21" s="0" t="n">
        <v>20</v>
      </c>
      <c r="D21" s="0" t="s">
        <v>47</v>
      </c>
      <c r="E21" s="0" t="s">
        <v>32</v>
      </c>
      <c r="F21" s="4" t="n">
        <v>444.23</v>
      </c>
      <c r="H21" s="4" t="n">
        <v>15551.33</v>
      </c>
      <c r="I21" s="4" t="n">
        <f aca="false">I20+G21-F21</f>
        <v>15551.33</v>
      </c>
    </row>
    <row r="22" customFormat="false" ht="15" hidden="false" customHeight="false" outlineLevel="0" collapsed="false">
      <c r="A22" s="13" t="n">
        <v>21</v>
      </c>
      <c r="B22" s="13" t="n">
        <v>1</v>
      </c>
      <c r="C22" s="13" t="n">
        <v>21</v>
      </c>
      <c r="D22" s="13" t="s">
        <v>47</v>
      </c>
      <c r="E22" s="13" t="s">
        <v>32</v>
      </c>
      <c r="F22" s="14" t="n">
        <v>444.23</v>
      </c>
      <c r="G22" s="13"/>
      <c r="H22" s="14" t="n">
        <v>15107.1</v>
      </c>
      <c r="I22" s="14" t="n">
        <f aca="false">I21+G22-F22</f>
        <v>15107.1</v>
      </c>
      <c r="J22" s="13" t="s">
        <v>48</v>
      </c>
      <c r="K22" s="13" t="s">
        <v>49</v>
      </c>
    </row>
    <row r="23" customFormat="false" ht="15" hidden="false" customHeight="false" outlineLevel="0" collapsed="false">
      <c r="A23" s="0" t="n">
        <v>22</v>
      </c>
      <c r="B23" s="0" t="n">
        <v>1</v>
      </c>
      <c r="C23" s="0" t="n">
        <v>22</v>
      </c>
      <c r="D23" s="0" t="s">
        <v>50</v>
      </c>
      <c r="E23" s="0" t="s">
        <v>51</v>
      </c>
      <c r="F23" s="4" t="n">
        <v>1081.38</v>
      </c>
      <c r="H23" s="4" t="n">
        <v>14025.72</v>
      </c>
      <c r="I23" s="4" t="n">
        <f aca="false">I22+G23-F23</f>
        <v>14025.72</v>
      </c>
    </row>
    <row r="24" customFormat="false" ht="15" hidden="false" customHeight="false" outlineLevel="0" collapsed="false">
      <c r="A24" s="0" t="n">
        <v>23</v>
      </c>
      <c r="B24" s="0" t="n">
        <v>2</v>
      </c>
      <c r="C24" s="0" t="n">
        <v>1</v>
      </c>
      <c r="D24" s="0" t="s">
        <v>52</v>
      </c>
      <c r="E24" s="0" t="s">
        <v>53</v>
      </c>
      <c r="G24" s="4" t="n">
        <v>1274.33</v>
      </c>
      <c r="H24" s="4" t="n">
        <v>15300.05</v>
      </c>
      <c r="I24" s="4" t="n">
        <f aca="false">I23+G24-F24</f>
        <v>15300.05</v>
      </c>
    </row>
    <row r="25" customFormat="false" ht="15" hidden="false" customHeight="false" outlineLevel="0" collapsed="false">
      <c r="A25" s="0" t="n">
        <v>24</v>
      </c>
      <c r="B25" s="0" t="n">
        <v>2</v>
      </c>
      <c r="C25" s="0" t="n">
        <v>2</v>
      </c>
      <c r="D25" s="0" t="s">
        <v>52</v>
      </c>
      <c r="E25" s="0" t="s">
        <v>46</v>
      </c>
      <c r="F25" s="4" t="n">
        <v>273.6</v>
      </c>
      <c r="H25" s="4" t="n">
        <v>15026.45</v>
      </c>
      <c r="I25" s="4" t="n">
        <f aca="false">I24+G25-F25</f>
        <v>15026.45</v>
      </c>
    </row>
    <row r="26" customFormat="false" ht="15" hidden="false" customHeight="false" outlineLevel="0" collapsed="false">
      <c r="A26" s="0" t="n">
        <v>25</v>
      </c>
      <c r="B26" s="0" t="n">
        <v>2</v>
      </c>
      <c r="C26" s="0" t="n">
        <v>3</v>
      </c>
      <c r="D26" s="0" t="s">
        <v>54</v>
      </c>
      <c r="E26" s="0" t="s">
        <v>35</v>
      </c>
      <c r="G26" s="4" t="n">
        <v>1176.74</v>
      </c>
      <c r="H26" s="4" t="n">
        <v>16203.19</v>
      </c>
      <c r="I26" s="4" t="n">
        <f aca="false">I25+G26-F26</f>
        <v>16203.19</v>
      </c>
    </row>
    <row r="27" customFormat="false" ht="15" hidden="false" customHeight="false" outlineLevel="0" collapsed="false">
      <c r="A27" s="0" t="n">
        <v>26</v>
      </c>
      <c r="B27" s="0" t="n">
        <v>2</v>
      </c>
      <c r="C27" s="0" t="n">
        <v>4</v>
      </c>
      <c r="D27" s="0" t="s">
        <v>54</v>
      </c>
      <c r="E27" s="0" t="s">
        <v>31</v>
      </c>
      <c r="F27" s="4" t="n">
        <v>86.31</v>
      </c>
      <c r="H27" s="4" t="n">
        <v>16116.88</v>
      </c>
      <c r="I27" s="4" t="n">
        <f aca="false">I26+G27-F27</f>
        <v>16116.88</v>
      </c>
    </row>
    <row r="28" customFormat="false" ht="15" hidden="false" customHeight="false" outlineLevel="0" collapsed="false">
      <c r="A28" s="0" t="n">
        <v>27</v>
      </c>
      <c r="B28" s="0" t="n">
        <v>2</v>
      </c>
      <c r="C28" s="0" t="n">
        <v>5</v>
      </c>
      <c r="D28" s="0" t="s">
        <v>54</v>
      </c>
      <c r="E28" s="0" t="s">
        <v>37</v>
      </c>
      <c r="F28" s="4" t="n">
        <v>685.86</v>
      </c>
      <c r="H28" s="4" t="n">
        <v>15431.02</v>
      </c>
      <c r="I28" s="4" t="n">
        <f aca="false">I27+G28-F28</f>
        <v>15431.02</v>
      </c>
    </row>
    <row r="29" customFormat="false" ht="15" hidden="false" customHeight="false" outlineLevel="0" collapsed="false">
      <c r="A29" s="0" t="n">
        <v>28</v>
      </c>
      <c r="B29" s="0" t="n">
        <v>2</v>
      </c>
      <c r="C29" s="0" t="n">
        <v>6</v>
      </c>
      <c r="D29" s="0" t="s">
        <v>55</v>
      </c>
      <c r="E29" s="0" t="s">
        <v>38</v>
      </c>
      <c r="F29" s="4" t="n">
        <v>1259.47</v>
      </c>
      <c r="H29" s="4" t="n">
        <v>14171.55</v>
      </c>
      <c r="I29" s="4" t="n">
        <f aca="false">I28+G29-F29</f>
        <v>14171.55</v>
      </c>
    </row>
    <row r="30" customFormat="false" ht="15" hidden="false" customHeight="false" outlineLevel="0" collapsed="false">
      <c r="A30" s="13" t="n">
        <v>29</v>
      </c>
      <c r="B30" s="13" t="n">
        <v>2</v>
      </c>
      <c r="C30" s="13" t="n">
        <v>7</v>
      </c>
      <c r="D30" s="13" t="s">
        <v>55</v>
      </c>
      <c r="E30" s="13" t="s">
        <v>56</v>
      </c>
      <c r="F30" s="14" t="n">
        <v>800.9</v>
      </c>
      <c r="G30" s="13"/>
      <c r="H30" s="14" t="n">
        <v>13370.65</v>
      </c>
      <c r="I30" s="14" t="n">
        <f aca="false">I29+G30-F30</f>
        <v>13370.65</v>
      </c>
      <c r="J30" s="13" t="s">
        <v>57</v>
      </c>
      <c r="K30" s="13" t="s">
        <v>58</v>
      </c>
    </row>
    <row r="31" customFormat="false" ht="15" hidden="false" customHeight="false" outlineLevel="0" collapsed="false">
      <c r="A31" s="0" t="n">
        <v>30</v>
      </c>
      <c r="B31" s="0" t="n">
        <v>2</v>
      </c>
      <c r="C31" s="0" t="n">
        <v>8</v>
      </c>
      <c r="D31" s="0" t="s">
        <v>59</v>
      </c>
      <c r="E31" s="0" t="s">
        <v>32</v>
      </c>
      <c r="F31" s="4" t="n">
        <v>566.39</v>
      </c>
      <c r="H31" s="4" t="n">
        <v>12804.26</v>
      </c>
      <c r="I31" s="4" t="n">
        <f aca="false">I30+G31-F31</f>
        <v>12804.26</v>
      </c>
    </row>
    <row r="32" customFormat="false" ht="15" hidden="false" customHeight="false" outlineLevel="0" collapsed="false">
      <c r="A32" s="13" t="n">
        <v>31</v>
      </c>
      <c r="B32" s="13" t="n">
        <v>2</v>
      </c>
      <c r="C32" s="13" t="n">
        <v>9</v>
      </c>
      <c r="D32" s="13" t="s">
        <v>59</v>
      </c>
      <c r="E32" s="13" t="s">
        <v>56</v>
      </c>
      <c r="F32" s="14" t="n">
        <v>912.19</v>
      </c>
      <c r="G32" s="13"/>
      <c r="H32" s="14" t="n">
        <v>11892.07</v>
      </c>
      <c r="I32" s="14" t="n">
        <f aca="false">I31+G32-F32</f>
        <v>11892.07</v>
      </c>
      <c r="J32" s="13" t="s">
        <v>57</v>
      </c>
      <c r="K32" s="13" t="s">
        <v>58</v>
      </c>
    </row>
    <row r="33" customFormat="false" ht="15" hidden="false" customHeight="false" outlineLevel="0" collapsed="false">
      <c r="A33" s="0" t="n">
        <v>32</v>
      </c>
      <c r="B33" s="0" t="n">
        <v>2</v>
      </c>
      <c r="C33" s="0" t="n">
        <v>10</v>
      </c>
      <c r="D33" s="0" t="s">
        <v>59</v>
      </c>
      <c r="E33" s="0" t="s">
        <v>41</v>
      </c>
      <c r="F33" s="4" t="n">
        <v>109.89</v>
      </c>
      <c r="H33" s="4" t="n">
        <v>11782.18</v>
      </c>
      <c r="I33" s="4" t="n">
        <f aca="false">I32+G33-F33</f>
        <v>11782.18</v>
      </c>
    </row>
    <row r="34" customFormat="false" ht="15" hidden="false" customHeight="false" outlineLevel="0" collapsed="false">
      <c r="A34" s="0" t="n">
        <v>33</v>
      </c>
      <c r="B34" s="0" t="n">
        <v>2</v>
      </c>
      <c r="C34" s="0" t="n">
        <v>11</v>
      </c>
      <c r="D34" s="0" t="s">
        <v>59</v>
      </c>
      <c r="E34" s="0" t="s">
        <v>60</v>
      </c>
      <c r="F34" s="4" t="n">
        <v>25.29</v>
      </c>
      <c r="H34" s="4" t="n">
        <v>11756.89</v>
      </c>
      <c r="I34" s="4" t="n">
        <f aca="false">I33+G34-F34</f>
        <v>11756.89</v>
      </c>
    </row>
    <row r="35" customFormat="false" ht="15" hidden="false" customHeight="false" outlineLevel="0" collapsed="false">
      <c r="A35" s="0" t="n">
        <v>34</v>
      </c>
      <c r="B35" s="0" t="n">
        <v>2</v>
      </c>
      <c r="C35" s="0" t="n">
        <v>12</v>
      </c>
      <c r="D35" s="0" t="s">
        <v>61</v>
      </c>
      <c r="E35" s="0" t="s">
        <v>43</v>
      </c>
      <c r="G35" s="4" t="n">
        <v>1219.21</v>
      </c>
      <c r="H35" s="4" t="n">
        <v>12976.1</v>
      </c>
      <c r="I35" s="4" t="n">
        <f aca="false">I34+G35-F35</f>
        <v>12976.1</v>
      </c>
    </row>
    <row r="36" customFormat="false" ht="15" hidden="false" customHeight="false" outlineLevel="0" collapsed="false">
      <c r="A36" s="0" t="n">
        <v>35</v>
      </c>
      <c r="B36" s="0" t="n">
        <v>2</v>
      </c>
      <c r="C36" s="0" t="n">
        <v>13</v>
      </c>
      <c r="D36" s="0" t="s">
        <v>61</v>
      </c>
      <c r="E36" s="0" t="s">
        <v>38</v>
      </c>
      <c r="F36" s="4" t="n">
        <v>100.51</v>
      </c>
      <c r="H36" s="4" t="n">
        <v>12875.59</v>
      </c>
      <c r="I36" s="4" t="n">
        <f aca="false">I35+G36-F36</f>
        <v>12875.59</v>
      </c>
    </row>
    <row r="37" customFormat="false" ht="15" hidden="false" customHeight="false" outlineLevel="0" collapsed="false">
      <c r="A37" s="0" t="n">
        <v>36</v>
      </c>
      <c r="B37" s="0" t="n">
        <v>2</v>
      </c>
      <c r="C37" s="0" t="n">
        <v>14</v>
      </c>
      <c r="D37" s="0" t="s">
        <v>62</v>
      </c>
      <c r="E37" s="0" t="s">
        <v>32</v>
      </c>
      <c r="F37" s="4" t="n">
        <v>218.81</v>
      </c>
      <c r="H37" s="4" t="n">
        <v>12656.78</v>
      </c>
      <c r="I37" s="4" t="n">
        <f aca="false">I36+G37-F37</f>
        <v>12656.78</v>
      </c>
    </row>
    <row r="38" customFormat="false" ht="15" hidden="false" customHeight="false" outlineLevel="0" collapsed="false">
      <c r="A38" s="0" t="n">
        <v>37</v>
      </c>
      <c r="B38" s="0" t="n">
        <v>2</v>
      </c>
      <c r="C38" s="0" t="n">
        <v>15</v>
      </c>
      <c r="D38" s="0" t="s">
        <v>63</v>
      </c>
      <c r="E38" s="0" t="s">
        <v>38</v>
      </c>
      <c r="F38" s="4" t="n">
        <v>348.47</v>
      </c>
      <c r="H38" s="4" t="n">
        <v>12308.31</v>
      </c>
      <c r="I38" s="4" t="n">
        <f aca="false">I37+G38-F38</f>
        <v>12308.31</v>
      </c>
    </row>
    <row r="39" customFormat="false" ht="15" hidden="false" customHeight="false" outlineLevel="0" collapsed="false">
      <c r="A39" s="0" t="n">
        <v>38</v>
      </c>
      <c r="B39" s="0" t="n">
        <v>2</v>
      </c>
      <c r="C39" s="0" t="n">
        <v>16</v>
      </c>
      <c r="D39" s="0" t="s">
        <v>63</v>
      </c>
      <c r="E39" s="0" t="s">
        <v>64</v>
      </c>
      <c r="G39" s="4" t="n">
        <v>1134.27</v>
      </c>
      <c r="H39" s="4" t="n">
        <v>13442.58</v>
      </c>
      <c r="I39" s="4" t="n">
        <f aca="false">I38+G39-F39</f>
        <v>13442.58</v>
      </c>
    </row>
    <row r="40" customFormat="false" ht="15" hidden="false" customHeight="false" outlineLevel="0" collapsed="false">
      <c r="A40" s="0" t="n">
        <v>39</v>
      </c>
      <c r="B40" s="0" t="n">
        <v>2</v>
      </c>
      <c r="C40" s="0" t="n">
        <v>17</v>
      </c>
      <c r="D40" s="0" t="s">
        <v>65</v>
      </c>
      <c r="E40" s="0" t="s">
        <v>32</v>
      </c>
      <c r="F40" s="4" t="n">
        <v>482.3</v>
      </c>
      <c r="H40" s="4" t="n">
        <v>12960.28</v>
      </c>
      <c r="I40" s="4" t="n">
        <f aca="false">I39+G40-F40</f>
        <v>12960.28</v>
      </c>
    </row>
    <row r="41" customFormat="false" ht="15" hidden="false" customHeight="false" outlineLevel="0" collapsed="false">
      <c r="A41" s="0" t="n">
        <v>40</v>
      </c>
      <c r="B41" s="0" t="n">
        <v>2</v>
      </c>
      <c r="C41" s="0" t="n">
        <v>18</v>
      </c>
      <c r="D41" s="0" t="s">
        <v>65</v>
      </c>
      <c r="E41" s="0" t="s">
        <v>66</v>
      </c>
      <c r="F41" s="4" t="n">
        <v>766.37</v>
      </c>
      <c r="H41" s="4" t="n">
        <v>12193.91</v>
      </c>
      <c r="I41" s="4" t="n">
        <f aca="false">I40+G41-F41</f>
        <v>12193.91</v>
      </c>
    </row>
    <row r="42" customFormat="false" ht="15" hidden="false" customHeight="false" outlineLevel="0" collapsed="false">
      <c r="A42" s="0" t="n">
        <v>41</v>
      </c>
      <c r="B42" s="0" t="n">
        <v>2</v>
      </c>
      <c r="C42" s="0" t="n">
        <v>19</v>
      </c>
      <c r="D42" s="0" t="s">
        <v>67</v>
      </c>
      <c r="E42" s="0" t="s">
        <v>38</v>
      </c>
      <c r="F42" s="4" t="n">
        <v>83.07</v>
      </c>
      <c r="H42" s="4" t="n">
        <v>12110.84</v>
      </c>
      <c r="I42" s="4" t="n">
        <f aca="false">I41+G42-F42</f>
        <v>12110.84</v>
      </c>
    </row>
    <row r="43" customFormat="false" ht="15" hidden="false" customHeight="false" outlineLevel="0" collapsed="false">
      <c r="A43" s="15" t="n">
        <v>42</v>
      </c>
      <c r="B43" s="15" t="n">
        <v>2</v>
      </c>
      <c r="C43" s="15" t="n">
        <v>20</v>
      </c>
      <c r="D43" s="15" t="s">
        <v>67</v>
      </c>
      <c r="E43" s="15" t="s">
        <v>64</v>
      </c>
      <c r="F43" s="15"/>
      <c r="G43" s="16" t="n">
        <v>716.63</v>
      </c>
      <c r="H43" s="16" t="n">
        <v>12827.47</v>
      </c>
      <c r="I43" s="16" t="n">
        <f aca="false">I42+G43-F43</f>
        <v>12827.47</v>
      </c>
      <c r="J43" s="15" t="s">
        <v>68</v>
      </c>
      <c r="K43" s="15" t="s">
        <v>69</v>
      </c>
    </row>
    <row r="44" customFormat="false" ht="15" hidden="false" customHeight="false" outlineLevel="0" collapsed="false">
      <c r="A44" s="0" t="n">
        <v>43</v>
      </c>
      <c r="B44" s="0" t="n">
        <v>2</v>
      </c>
      <c r="C44" s="0" t="n">
        <v>21</v>
      </c>
      <c r="D44" s="0" t="s">
        <v>70</v>
      </c>
      <c r="E44" s="0" t="s">
        <v>53</v>
      </c>
      <c r="G44" s="4" t="n">
        <v>1430.23</v>
      </c>
      <c r="H44" s="4" t="n">
        <v>14257.7</v>
      </c>
      <c r="I44" s="4" t="n">
        <f aca="false">I43+G44-F44</f>
        <v>14257.7</v>
      </c>
    </row>
    <row r="45" customFormat="false" ht="15" hidden="false" customHeight="false" outlineLevel="0" collapsed="false">
      <c r="A45" s="0" t="n">
        <v>44</v>
      </c>
      <c r="B45" s="0" t="n">
        <v>2</v>
      </c>
      <c r="C45" s="0" t="n">
        <v>22</v>
      </c>
      <c r="D45" s="0" t="s">
        <v>70</v>
      </c>
      <c r="E45" s="0" t="s">
        <v>60</v>
      </c>
      <c r="F45" s="4" t="n">
        <v>32.34</v>
      </c>
      <c r="H45" s="4" t="n">
        <v>14225.36</v>
      </c>
      <c r="I45" s="4" t="n">
        <f aca="false">I44+G45-F45</f>
        <v>14225.36</v>
      </c>
    </row>
    <row r="46" customFormat="false" ht="15" hidden="false" customHeight="false" outlineLevel="0" collapsed="false">
      <c r="A46" s="0" t="n">
        <v>45</v>
      </c>
      <c r="B46" s="0" t="n">
        <v>3</v>
      </c>
      <c r="C46" s="0" t="n">
        <v>1</v>
      </c>
      <c r="D46" s="0" t="s">
        <v>71</v>
      </c>
      <c r="E46" s="0" t="s">
        <v>38</v>
      </c>
      <c r="F46" s="4" t="n">
        <v>184.03</v>
      </c>
      <c r="H46" s="4" t="n">
        <v>14041.33</v>
      </c>
      <c r="I46" s="4" t="n">
        <f aca="false">I45+G46-F46</f>
        <v>14041.33</v>
      </c>
    </row>
    <row r="47" customFormat="false" ht="15" hidden="false" customHeight="false" outlineLevel="0" collapsed="false">
      <c r="A47" s="0" t="n">
        <v>46</v>
      </c>
      <c r="B47" s="0" t="n">
        <v>3</v>
      </c>
      <c r="C47" s="0" t="n">
        <v>2</v>
      </c>
      <c r="D47" s="0" t="s">
        <v>71</v>
      </c>
      <c r="E47" s="0" t="s">
        <v>53</v>
      </c>
      <c r="G47" s="4" t="n">
        <v>1324.67</v>
      </c>
      <c r="H47" s="4" t="n">
        <v>15366</v>
      </c>
      <c r="I47" s="4" t="n">
        <f aca="false">I46+G47-F47</f>
        <v>15366</v>
      </c>
    </row>
    <row r="48" customFormat="false" ht="15" hidden="false" customHeight="false" outlineLevel="0" collapsed="false">
      <c r="A48" s="0" t="n">
        <v>47</v>
      </c>
      <c r="B48" s="0" t="n">
        <v>3</v>
      </c>
      <c r="C48" s="0" t="n">
        <v>3</v>
      </c>
      <c r="D48" s="0" t="s">
        <v>71</v>
      </c>
      <c r="E48" s="0" t="s">
        <v>45</v>
      </c>
      <c r="F48" s="4" t="n">
        <v>81.28</v>
      </c>
      <c r="H48" s="4" t="n">
        <v>15284.72</v>
      </c>
      <c r="I48" s="4" t="n">
        <f aca="false">I47+G48-F48</f>
        <v>15284.72</v>
      </c>
    </row>
    <row r="49" customFormat="false" ht="15" hidden="false" customHeight="false" outlineLevel="0" collapsed="false">
      <c r="A49" s="0" t="n">
        <v>48</v>
      </c>
      <c r="B49" s="0" t="n">
        <v>3</v>
      </c>
      <c r="C49" s="0" t="n">
        <v>4</v>
      </c>
      <c r="D49" s="0" t="s">
        <v>72</v>
      </c>
      <c r="E49" s="0" t="s">
        <v>31</v>
      </c>
      <c r="F49" s="4" t="n">
        <v>207.74</v>
      </c>
      <c r="H49" s="4" t="n">
        <v>15076.98</v>
      </c>
      <c r="I49" s="4" t="n">
        <f aca="false">I48+G49-F49</f>
        <v>15076.98</v>
      </c>
    </row>
    <row r="50" customFormat="false" ht="15" hidden="false" customHeight="false" outlineLevel="0" collapsed="false">
      <c r="A50" s="0" t="n">
        <v>49</v>
      </c>
      <c r="B50" s="0" t="n">
        <v>3</v>
      </c>
      <c r="C50" s="0" t="n">
        <v>5</v>
      </c>
      <c r="D50" s="0" t="s">
        <v>72</v>
      </c>
      <c r="E50" s="0" t="s">
        <v>45</v>
      </c>
      <c r="F50" s="4" t="n">
        <v>56.03</v>
      </c>
      <c r="H50" s="4" t="n">
        <v>15020.95</v>
      </c>
      <c r="I50" s="4" t="n">
        <f aca="false">I49+G50-F50</f>
        <v>15020.95</v>
      </c>
    </row>
    <row r="51" customFormat="false" ht="15" hidden="false" customHeight="false" outlineLevel="0" collapsed="false">
      <c r="A51" s="0" t="n">
        <v>50</v>
      </c>
      <c r="B51" s="0" t="n">
        <v>3</v>
      </c>
      <c r="C51" s="0" t="n">
        <v>6</v>
      </c>
      <c r="D51" s="0" t="s">
        <v>72</v>
      </c>
      <c r="E51" s="0" t="s">
        <v>64</v>
      </c>
      <c r="G51" s="4" t="n">
        <v>686.99</v>
      </c>
      <c r="H51" s="4" t="n">
        <v>15707.94</v>
      </c>
      <c r="I51" s="4" t="n">
        <f aca="false">I50+G51-F51</f>
        <v>15707.94</v>
      </c>
    </row>
    <row r="52" customFormat="false" ht="15" hidden="false" customHeight="false" outlineLevel="0" collapsed="false">
      <c r="A52" s="0" t="n">
        <v>51</v>
      </c>
      <c r="B52" s="0" t="n">
        <v>3</v>
      </c>
      <c r="C52" s="0" t="n">
        <v>7</v>
      </c>
      <c r="D52" s="0" t="s">
        <v>73</v>
      </c>
      <c r="E52" s="0" t="s">
        <v>45</v>
      </c>
      <c r="F52" s="4" t="n">
        <v>175.37</v>
      </c>
      <c r="H52" s="4" t="n">
        <v>15532.57</v>
      </c>
      <c r="I52" s="4" t="n">
        <f aca="false">I51+G52-F52</f>
        <v>15532.57</v>
      </c>
    </row>
    <row r="53" customFormat="false" ht="15" hidden="false" customHeight="false" outlineLevel="0" collapsed="false">
      <c r="A53" s="0" t="n">
        <v>52</v>
      </c>
      <c r="B53" s="0" t="n">
        <v>3</v>
      </c>
      <c r="C53" s="0" t="n">
        <v>8</v>
      </c>
      <c r="D53" s="0" t="s">
        <v>73</v>
      </c>
      <c r="E53" s="0" t="s">
        <v>38</v>
      </c>
      <c r="F53" s="4" t="n">
        <v>116.41</v>
      </c>
      <c r="H53" s="4" t="n">
        <v>15416.16</v>
      </c>
      <c r="I53" s="4" t="n">
        <f aca="false">I52+G53-F53</f>
        <v>15416.16</v>
      </c>
    </row>
    <row r="54" customFormat="false" ht="15" hidden="false" customHeight="false" outlineLevel="0" collapsed="false">
      <c r="A54" s="0" t="n">
        <v>53</v>
      </c>
      <c r="B54" s="0" t="n">
        <v>3</v>
      </c>
      <c r="C54" s="0" t="n">
        <v>9</v>
      </c>
      <c r="D54" s="0" t="s">
        <v>73</v>
      </c>
      <c r="E54" s="0" t="s">
        <v>38</v>
      </c>
      <c r="F54" s="4" t="n">
        <v>65.8</v>
      </c>
      <c r="H54" s="4" t="n">
        <v>15350.36</v>
      </c>
      <c r="I54" s="4" t="n">
        <f aca="false">I53+G54-F54</f>
        <v>15350.36</v>
      </c>
    </row>
    <row r="55" customFormat="false" ht="15" hidden="false" customHeight="false" outlineLevel="0" collapsed="false">
      <c r="A55" s="0" t="n">
        <v>54</v>
      </c>
      <c r="B55" s="0" t="n">
        <v>3</v>
      </c>
      <c r="C55" s="0" t="n">
        <v>10</v>
      </c>
      <c r="D55" s="0" t="s">
        <v>74</v>
      </c>
      <c r="E55" s="0" t="s">
        <v>53</v>
      </c>
      <c r="G55" s="4" t="n">
        <v>1139.61</v>
      </c>
      <c r="H55" s="4" t="n">
        <v>16489.97</v>
      </c>
      <c r="I55" s="4" t="n">
        <f aca="false">I54+G55-F55</f>
        <v>16489.97</v>
      </c>
    </row>
    <row r="56" customFormat="false" ht="15" hidden="false" customHeight="false" outlineLevel="0" collapsed="false">
      <c r="A56" s="0" t="n">
        <v>55</v>
      </c>
      <c r="B56" s="0" t="n">
        <v>3</v>
      </c>
      <c r="C56" s="0" t="n">
        <v>11</v>
      </c>
      <c r="D56" s="0" t="s">
        <v>74</v>
      </c>
      <c r="E56" s="0" t="s">
        <v>33</v>
      </c>
      <c r="F56" s="4" t="n">
        <v>61.46</v>
      </c>
      <c r="H56" s="4" t="n">
        <v>16428.51</v>
      </c>
      <c r="I56" s="4" t="n">
        <f aca="false">I55+G56-F56</f>
        <v>16428.51</v>
      </c>
    </row>
    <row r="57" customFormat="false" ht="15" hidden="false" customHeight="false" outlineLevel="0" collapsed="false">
      <c r="A57" s="0" t="n">
        <v>56</v>
      </c>
      <c r="B57" s="0" t="n">
        <v>3</v>
      </c>
      <c r="C57" s="0" t="n">
        <v>12</v>
      </c>
      <c r="D57" s="0" t="s">
        <v>74</v>
      </c>
      <c r="E57" s="0" t="s">
        <v>31</v>
      </c>
      <c r="F57" s="4" t="n">
        <v>83.12</v>
      </c>
      <c r="H57" s="4" t="n">
        <v>16345.39</v>
      </c>
      <c r="I57" s="4" t="n">
        <f aca="false">I56+G57-F57</f>
        <v>16345.39</v>
      </c>
    </row>
    <row r="58" customFormat="false" ht="15" hidden="false" customHeight="false" outlineLevel="0" collapsed="false">
      <c r="A58" s="0" t="n">
        <v>57</v>
      </c>
      <c r="B58" s="0" t="n">
        <v>3</v>
      </c>
      <c r="C58" s="0" t="n">
        <v>13</v>
      </c>
      <c r="D58" s="0" t="s">
        <v>75</v>
      </c>
      <c r="E58" s="0" t="s">
        <v>53</v>
      </c>
      <c r="G58" s="4" t="n">
        <v>1555.71</v>
      </c>
      <c r="H58" s="4" t="n">
        <v>17901.1</v>
      </c>
      <c r="I58" s="4" t="n">
        <f aca="false">I57+G58-F58</f>
        <v>17901.1</v>
      </c>
    </row>
    <row r="59" customFormat="false" ht="15" hidden="false" customHeight="false" outlineLevel="0" collapsed="false">
      <c r="A59" s="0" t="n">
        <v>58</v>
      </c>
      <c r="B59" s="0" t="n">
        <v>3</v>
      </c>
      <c r="C59" s="0" t="n">
        <v>14</v>
      </c>
      <c r="D59" s="0" t="s">
        <v>75</v>
      </c>
      <c r="E59" s="0" t="s">
        <v>46</v>
      </c>
      <c r="F59" s="4" t="n">
        <v>214.06</v>
      </c>
      <c r="H59" s="4" t="n">
        <v>17687.04</v>
      </c>
      <c r="I59" s="4" t="n">
        <f aca="false">I58+G59-F59</f>
        <v>17687.04</v>
      </c>
    </row>
    <row r="60" customFormat="false" ht="15" hidden="false" customHeight="false" outlineLevel="0" collapsed="false">
      <c r="A60" s="0" t="n">
        <v>59</v>
      </c>
      <c r="B60" s="0" t="n">
        <v>3</v>
      </c>
      <c r="C60" s="0" t="n">
        <v>15</v>
      </c>
      <c r="D60" s="0" t="s">
        <v>75</v>
      </c>
      <c r="E60" s="0" t="s">
        <v>43</v>
      </c>
      <c r="G60" s="4" t="n">
        <v>1699.17</v>
      </c>
      <c r="H60" s="4" t="n">
        <v>19386.21</v>
      </c>
      <c r="I60" s="4" t="n">
        <f aca="false">I59+G60-F60</f>
        <v>19386.21</v>
      </c>
    </row>
    <row r="62" customFormat="false" ht="15" hidden="false" customHeight="false" outlineLevel="0" collapsed="false">
      <c r="E62" s="5" t="s">
        <v>76</v>
      </c>
      <c r="F62" s="6" t="n">
        <f aca="false">SUM(F2:F60)</f>
        <v>13779.88</v>
      </c>
      <c r="G62" s="6" t="n">
        <f aca="false">SUM(G2:G60)</f>
        <v>20685.54</v>
      </c>
      <c r="H62" s="6" t="n">
        <f aca="false">H60</f>
        <v>19386.21</v>
      </c>
      <c r="I62" s="6" t="n">
        <f aca="false">I60</f>
        <v>19386.21</v>
      </c>
    </row>
    <row r="63" customFormat="false" ht="15" hidden="false" customHeight="false" outlineLevel="0" collapsed="false">
      <c r="E63" s="3" t="s">
        <v>77</v>
      </c>
    </row>
  </sheetData>
  <printOptions headings="false" gridLines="false" gridLinesSet="true" horizontalCentered="false" verticalCentered="false"/>
  <pageMargins left="0.236111111111111" right="0.236111111111111" top="0.236111111111111" bottom="0.236111111111111"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3" min="2" style="0" width="6"/>
    <col collapsed="false" customWidth="true" hidden="false" outlineLevel="0" max="4" min="4" style="0" width="11"/>
    <col collapsed="false" customWidth="true" hidden="false" outlineLevel="0" max="5" min="5" style="0" width="42"/>
    <col collapsed="false" customWidth="true" hidden="false" outlineLevel="0" max="6" min="6" style="0" width="12"/>
    <col collapsed="false" customWidth="true" hidden="false" outlineLevel="0" max="7" min="7" style="0" width="26"/>
    <col collapsed="false" customWidth="true" hidden="false" outlineLevel="0" max="8" min="8" style="0" width="40"/>
    <col collapsed="false" customWidth="true" hidden="false" outlineLevel="0" max="9" min="9" style="0" width="46"/>
  </cols>
  <sheetData>
    <row r="1" customFormat="false" ht="15" hidden="false" customHeight="false" outlineLevel="0" collapsed="false">
      <c r="A1" s="17" t="s">
        <v>19</v>
      </c>
      <c r="B1" s="17" t="s">
        <v>20</v>
      </c>
      <c r="C1" s="17" t="s">
        <v>21</v>
      </c>
      <c r="D1" s="17" t="s">
        <v>22</v>
      </c>
      <c r="E1" s="17" t="s">
        <v>23</v>
      </c>
      <c r="F1" s="17" t="s">
        <v>78</v>
      </c>
      <c r="G1" s="17" t="s">
        <v>79</v>
      </c>
      <c r="H1" s="17" t="s">
        <v>80</v>
      </c>
      <c r="I1" s="17" t="s">
        <v>81</v>
      </c>
    </row>
    <row r="2" customFormat="false" ht="45.75" hidden="false" customHeight="true" outlineLevel="0" collapsed="false">
      <c r="A2" s="18" t="n">
        <v>21</v>
      </c>
      <c r="B2" s="18" t="n">
        <v>1</v>
      </c>
      <c r="C2" s="18" t="n">
        <v>21</v>
      </c>
      <c r="D2" s="18" t="s">
        <v>47</v>
      </c>
      <c r="E2" s="18" t="s">
        <v>32</v>
      </c>
      <c r="F2" s="19" t="n">
        <v>444.23</v>
      </c>
      <c r="G2" s="20" t="s">
        <v>82</v>
      </c>
      <c r="H2" s="20" t="s">
        <v>83</v>
      </c>
      <c r="I2" s="20" t="s">
        <v>84</v>
      </c>
    </row>
    <row r="3" customFormat="false" ht="45.75" hidden="false" customHeight="true" outlineLevel="0" collapsed="false">
      <c r="A3" s="18" t="n">
        <v>29</v>
      </c>
      <c r="B3" s="18" t="n">
        <v>2</v>
      </c>
      <c r="C3" s="18" t="n">
        <v>7</v>
      </c>
      <c r="D3" s="18" t="s">
        <v>55</v>
      </c>
      <c r="E3" s="18" t="s">
        <v>56</v>
      </c>
      <c r="F3" s="19" t="n">
        <v>800.9</v>
      </c>
      <c r="G3" s="20" t="s">
        <v>85</v>
      </c>
      <c r="H3" s="20" t="s">
        <v>86</v>
      </c>
      <c r="I3" s="20" t="s">
        <v>87</v>
      </c>
    </row>
    <row r="4" customFormat="false" ht="45.75" hidden="false" customHeight="true" outlineLevel="0" collapsed="false">
      <c r="A4" s="18" t="n">
        <v>31</v>
      </c>
      <c r="B4" s="18" t="n">
        <v>2</v>
      </c>
      <c r="C4" s="18" t="n">
        <v>9</v>
      </c>
      <c r="D4" s="18" t="s">
        <v>59</v>
      </c>
      <c r="E4" s="18" t="s">
        <v>56</v>
      </c>
      <c r="F4" s="19" t="n">
        <v>912.19</v>
      </c>
      <c r="G4" s="20" t="s">
        <v>88</v>
      </c>
      <c r="H4" s="20" t="s">
        <v>86</v>
      </c>
      <c r="I4" s="20" t="s">
        <v>87</v>
      </c>
    </row>
    <row r="5" customFormat="false" ht="45.75" hidden="false" customHeight="true" outlineLevel="0" collapsed="false">
      <c r="A5" s="21" t="n">
        <v>42</v>
      </c>
      <c r="B5" s="21" t="n">
        <v>2</v>
      </c>
      <c r="C5" s="21" t="n">
        <v>20</v>
      </c>
      <c r="D5" s="21" t="s">
        <v>67</v>
      </c>
      <c r="E5" s="21" t="s">
        <v>64</v>
      </c>
      <c r="F5" s="22" t="n">
        <v>716.63</v>
      </c>
      <c r="G5" s="23" t="s">
        <v>89</v>
      </c>
      <c r="H5" s="23" t="s">
        <v>90</v>
      </c>
      <c r="I5" s="23" t="s">
        <v>91</v>
      </c>
    </row>
    <row r="7" customFormat="false" ht="15" hidden="false" customHeight="false" outlineLevel="0" collapsed="false">
      <c r="A7" s="3" t="s">
        <v>92</v>
      </c>
    </row>
  </sheetData>
  <printOptions headings="false" gridLines="false" gridLinesSet="true" horizontalCentered="false" verticalCentered="false"/>
  <pageMargins left="0.236111111111111" right="0.236111111111111" top="0.236111111111111" bottom="0.236111111111111" header="0.511811023622047" footer="0.511811023622047"/>
  <pageSetup paperSize="8"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2026-09-15T10:17:29Z</dcterms:created>
  <dc:creator>openpyxl</dc:creator>
  <dc:description/>
  <dc:language>en-US</dc:language>
  <cp:lastModifiedBy/>
  <dcterms:modified xsi:type="dcterms:W3CDTF">2026-09-15T12:17:29Z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